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C:\Users\wogar\AppData\Local\Temp\ezdpuw\20231024100945397\"/>
    </mc:Choice>
  </mc:AlternateContent>
  <xr:revisionPtr revIDLastSave="0" documentId="13_ncr:1_{29887BFE-E2BA-4CFE-99E5-8BF051CE0DF9}" xr6:coauthVersionLast="36" xr6:coauthVersionMax="36" xr10:uidLastSave="{00000000-0000-0000-0000-000000000000}"/>
  <bookViews>
    <workbookView xWindow="0" yWindow="0" windowWidth="19200" windowHeight="6810" xr2:uid="{00000000-000D-0000-FFFF-FFFF00000000}"/>
  </bookViews>
  <sheets>
    <sheet name="załącznik nr 6 - Plan Kosztów" sheetId="1" r:id="rId1"/>
    <sheet name="Arkusz1" sheetId="2" r:id="rId2"/>
  </sheets>
  <definedNames>
    <definedName name="_xlnm.Print_Area" localSheetId="0">'załącznik nr 6 - Plan Kosztów'!$A$1:$H$19</definedName>
    <definedName name="Z_086B0705_17E4_4DD4_9B17_908CB570503C_.wvu.PrintArea" localSheetId="0" hidden="1">'załącznik nr 6 - Plan Kosztów'!$A$1:$H$19</definedName>
    <definedName name="Z_0C1AE1FA_ED80_4B16_9B3F_224A8EEF051E_.wvu.PrintArea" localSheetId="0" hidden="1">'załącznik nr 6 - Plan Kosztów'!$A$1:$H$19</definedName>
    <definedName name="Z_411ADA25_F435_4A36_8414_F4D6A0ABF9D7_.wvu.PrintArea" localSheetId="0" hidden="1">'załącznik nr 6 - Plan Kosztów'!$A$1:$H$19</definedName>
    <definedName name="Z_45CABD82_88D0_4CBA_ADEC_30CE5645A42F_.wvu.PrintArea" localSheetId="0" hidden="1">'załącznik nr 6 - Plan Kosztów'!$A$1:$H$19</definedName>
    <definedName name="Z_6BF14C59_3854_4367_B2BD_6DDA69F67ECE_.wvu.PrintArea" localSheetId="0" hidden="1">'załącznik nr 6 - Plan Kosztów'!$A$1:$H$19</definedName>
    <definedName name="Z_71D82A13_C3FF_44AF_AED8_974484C91D74_.wvu.PrintArea" localSheetId="0" hidden="1">'załącznik nr 6 - Plan Kosztów'!$A$1:$H$19</definedName>
    <definedName name="Z_7D591176_CCC2_4F14_8723_F5147F7657C0_.wvu.PrintArea" localSheetId="0" hidden="1">'załącznik nr 6 - Plan Kosztów'!$A$1:$H$19</definedName>
    <definedName name="Z_898D7529_B182_419D_8387_07E9DBE4AEFC_.wvu.PrintArea" localSheetId="0" hidden="1">'załącznik nr 6 - Plan Kosztów'!$A$1:$H$19</definedName>
    <definedName name="Z_8D0A117C_84E2_4E1A_A959_D608D3A3EE7F_.wvu.PrintArea" localSheetId="0" hidden="1">'załącznik nr 6 - Plan Kosztów'!$A$1:$H$19</definedName>
    <definedName name="Z_B28C9AE1_A301_4306_B61A_A190CEA3BF7E_.wvu.PrintArea" localSheetId="0" hidden="1">'załącznik nr 6 - Plan Kosztów'!$A$1:$H$19</definedName>
    <definedName name="Z_B8044600_EFEF_4BDE_B6A7_B4EECB1931A1_.wvu.PrintArea" localSheetId="0" hidden="1">'załącznik nr 6 - Plan Kosztów'!$A$1:$H$19</definedName>
    <definedName name="Z_C5052A70_7B7D_4759_BB10_43B463C13F82_.wvu.PrintArea" localSheetId="0" hidden="1">'załącznik nr 6 - Plan Kosztów'!$A$1:$H$19</definedName>
    <definedName name="Z_CB58D065_A503_4F02_AC05_04A4FE3FDF82_.wvu.PrintArea" localSheetId="0" hidden="1">'załącznik nr 6 - Plan Kosztów'!$A$1:$H$19</definedName>
    <definedName name="Z_D3E9E5D4_44A1_4377_962C_E347120E39F9_.wvu.PrintArea" localSheetId="0" hidden="1">'załącznik nr 6 - Plan Kosztów'!$A$1:$H$19</definedName>
    <definedName name="Z_DB562F14_4773_4974_9082_7B498B43A768_.wvu.PrintArea" localSheetId="0" hidden="1">'załącznik nr 6 - Plan Kosztów'!$A$1:$H$19</definedName>
    <definedName name="Z_DCFE54AC_EB42_4450_AA4C_9ADBACE03311_.wvu.PrintArea" localSheetId="0" hidden="1">'załącznik nr 6 - Plan Kosztów'!$A$1:$H$19</definedName>
    <definedName name="Z_EE5B190B_16C1_45FE_80DF_DFDF68494CC4_.wvu.PrintArea" localSheetId="0" hidden="1">'załącznik nr 6 - Plan Kosztów'!$A$1:$H$19</definedName>
    <definedName name="Z_F5084999_653B_4DCA_9390_805B1455ECE1_.wvu.PrintArea" localSheetId="0" hidden="1">'załącznik nr 6 - Plan Kosztów'!$A$1:$H$19</definedName>
  </definedNames>
  <calcPr calcId="191029"/>
  <customWorkbookViews>
    <customWorkbookView name="Sitnicki Arkadiusz - Widok osobisty" guid="{DCFE54AC-EB42-4450-AA4C-9ADBACE03311}" mergeInterval="0" personalView="1" maximized="1" windowWidth="1596" windowHeight="675" activeSheetId="1" showComments="commIndAndComment"/>
    <customWorkbookView name="Caban Anna - Widok osobisty" guid="{8D0A117C-84E2-4E1A-A959-D608D3A3EE7F}" mergeInterval="0" personalView="1" maximized="1" xWindow="-11" yWindow="-11" windowWidth="1942" windowHeight="1042" activeSheetId="1"/>
    <customWorkbookView name="PracaZdalna - Widok osobisty" guid="{D3E9E5D4-44A1-4377-962C-E347120E39F9}" mergeInterval="0" personalView="1" maximized="1" xWindow="-11" yWindow="-11" windowWidth="1942" windowHeight="1042" activeSheetId="1"/>
    <customWorkbookView name="Bartosz Jóźwiak - Widok osobisty" guid="{B8044600-EFEF-4BDE-B6A7-B4EECB1931A1}" mergeInterval="0" personalView="1" maximized="1" xWindow="-8" yWindow="-8" windowWidth="1936" windowHeight="1056" activeSheetId="1"/>
    <customWorkbookView name="Edyta - Widok osobisty" guid="{C5052A70-7B7D-4759-BB10-43B463C13F82}" mergeInterval="0" personalView="1" maximized="1" xWindow="-8" yWindow="-8" windowWidth="1936" windowHeight="1056" activeSheetId="1"/>
    <customWorkbookView name="Mateusiak Piotr - Widok osobisty" guid="{CB58D065-A503-4F02-AC05-04A4FE3FDF82}" mergeInterval="0" personalView="1" maximized="1" xWindow="-8" yWindow="-8" windowWidth="1616" windowHeight="876" activeSheetId="1"/>
    <customWorkbookView name="Kocon Milena - Widok osobisty" guid="{B28C9AE1-A301-4306-B61A-A190CEA3BF7E}" mergeInterval="0" personalView="1" maximized="1" xWindow="-8" yWindow="-8" windowWidth="1936" windowHeight="1056" activeSheetId="1" showComments="commIndAndComment"/>
    <customWorkbookView name="Macina Natalia - Widok osobisty" guid="{898D7529-B182-419D-8387-07E9DBE4AEFC}" mergeInterval="0" personalView="1" maximized="1" xWindow="1912" yWindow="-8" windowWidth="1616" windowHeight="876" activeSheetId="1"/>
    <customWorkbookView name="Skrzydlak Magdalena - Widok osobisty" guid="{086B0705-17E4-4DD4-9B17-908CB570503C}" mergeInterval="0" personalView="1" maximized="1" xWindow="-8" yWindow="-8" windowWidth="1936" windowHeight="1056" activeSheetId="1" showComments="commIndAndComment"/>
    <customWorkbookView name="Monika Stec-Szukalska - Widok osobisty" guid="{45CABD82-88D0-4CBA-ADEC-30CE5645A42F}" mergeInterval="0" personalView="1" maximized="1" xWindow="-1929" yWindow="-9" windowWidth="1938" windowHeight="1050" activeSheetId="1"/>
    <customWorkbookView name="Anna Gajna-Korycka - Widok osobisty" guid="{411ADA25-F435-4A36-8414-F4D6A0ABF9D7}" mergeInterval="0" personalView="1" maximized="1" windowWidth="1916" windowHeight="855" activeSheetId="1"/>
    <customWorkbookView name="Tadeusz Marciniak - Widok osobisty" guid="{6BF14C59-3854-4367-B2BD-6DDA69F67ECE}" mergeInterval="0" personalView="1" maximized="1" windowWidth="1916" windowHeight="855" activeSheetId="1"/>
    <customWorkbookView name="Dyminski Damian - Widok osobisty" guid="{F5084999-653B-4DCA-9390-805B1455ECE1}" mergeInterval="0" personalView="1" maximized="1" windowWidth="1596" windowHeight="675" activeSheetId="1"/>
    <customWorkbookView name="Agnieszka Grzempowska - Widok osobisty" guid="{71D82A13-C3FF-44AF-AED8-974484C91D74}" mergeInterval="0" personalView="1" maximized="1" windowWidth="1916" windowHeight="855" activeSheetId="1"/>
    <customWorkbookView name="Joanna - Widok osobisty" guid="{DB562F14-4773-4974-9082-7B498B43A768}" mergeInterval="0" personalView="1" maximized="1" xWindow="-8" yWindow="-8" windowWidth="1936" windowHeight="1056" activeSheetId="1"/>
    <customWorkbookView name="Ołdakowski Robert - Widok osobisty" guid="{7D591176-CCC2-4F14-8723-F5147F7657C0}" mergeInterval="0" personalView="1" maximized="1" xWindow="-9" yWindow="-9" windowWidth="1938" windowHeight="1050" activeSheetId="1"/>
    <customWorkbookView name="Mackiewicz Paweł - Widok osobisty" guid="{EE5B190B-16C1-45FE-80DF-DFDF68494CC4}" mergeInterval="0" personalView="1" maximized="1" xWindow="-11" yWindow="-11" windowWidth="1942" windowHeight="1030" activeSheetId="1"/>
    <customWorkbookView name="Joanna Hetnar-Mikołajczyk - Widok osobisty" guid="{0C1AE1FA-ED80-4B16-9B3F-224A8EEF051E}" mergeInterval="0" personalView="1" maximized="1" xWindow="-192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 s="1"/>
  <c r="D10" i="1"/>
  <c r="H11" i="1"/>
  <c r="H12" i="1"/>
  <c r="H15" i="1"/>
  <c r="D9" i="1" l="1"/>
  <c r="D16" i="1" s="1"/>
  <c r="D17" i="1" s="1"/>
  <c r="G10" i="1"/>
  <c r="G9" i="1" s="1"/>
  <c r="G16" i="1" s="1"/>
  <c r="G17" i="1" s="1"/>
  <c r="F10" i="1"/>
  <c r="F9" i="1" s="1"/>
  <c r="F16" i="1" s="1"/>
  <c r="F17" i="1" s="1"/>
  <c r="H13" i="1"/>
  <c r="E10" i="1"/>
  <c r="H14" i="1"/>
  <c r="E9" i="1" l="1"/>
  <c r="E16" i="1" s="1"/>
  <c r="E17" i="1" s="1"/>
  <c r="H10" i="1"/>
  <c r="C16" i="1"/>
  <c r="H9" i="1" l="1"/>
  <c r="H16" i="1"/>
  <c r="H17" i="1" s="1"/>
  <c r="C17" i="1"/>
</calcChain>
</file>

<file path=xl/sharedStrings.xml><?xml version="1.0" encoding="utf-8"?>
<sst xmlns="http://schemas.openxmlformats.org/spreadsheetml/2006/main" count="19" uniqueCount="19">
  <si>
    <t>Lp.</t>
  </si>
  <si>
    <t>Wyszczególnienie</t>
  </si>
  <si>
    <t>Prowadzenie ruchu kolejowego</t>
  </si>
  <si>
    <t>Amortyzacja</t>
  </si>
  <si>
    <t>A</t>
  </si>
  <si>
    <t>I</t>
  </si>
  <si>
    <t>II</t>
  </si>
  <si>
    <t>KOSZTY DZIAŁALNOŚCI OPERACYJNEJ, 
w tym:</t>
  </si>
  <si>
    <t>Koszty zarządzania infrastrukturą kolejową, w tym:</t>
  </si>
  <si>
    <t>Administrowanie</t>
  </si>
  <si>
    <t>Koszty pozostałe</t>
  </si>
  <si>
    <t>Plan Kosztów Zarządcy [tys. zł]</t>
  </si>
  <si>
    <t>KOSZTY DZIAŁALNOŚCI GOSPODARCZEJ</t>
  </si>
  <si>
    <t>OGÓŁEM działalność Zarządcy</t>
  </si>
  <si>
    <t>Utrzymanie i remonty infrastruktury kolejowej</t>
  </si>
  <si>
    <t>Razem w latach 2024-2028</t>
  </si>
  <si>
    <t xml:space="preserve">Załącznik nr 6 </t>
  </si>
  <si>
    <t>Załącznik nr 6 do Umowy z dnia….. grudnia 2023 r. na realizację programu "Rządowy program wsparcia zadań zarządców infrastruktury kolejowej, w tym w zakresie utrzymania i remontów do 2028 roku”</t>
  </si>
  <si>
    <t>* koszty wskazane w tabeli dotyczą linii kolejowych objętych dofinansowaniem w ramah  programu wieloletniego „Rządowy program wsparcia zadań zarządców infrastruktury kolejowej, w tym w zakresie utrzymania i remontów, do 2028 roku”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</si>
</sst>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26"/>
      <name val="Arial Black"/>
      <family val="2"/>
      <charset val="238"/>
    </font>
    <font>
      <sz val="26"/>
      <color theme="1"/>
      <name val="Arial Black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164" fontId="5" fillId="0" borderId="0" xfId="1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5" fillId="3" borderId="0" xfId="1" applyFont="1" applyFill="1" applyAlignment="1">
      <alignment vertical="center"/>
    </xf>
    <xf numFmtId="0" fontId="10" fillId="0" borderId="0" xfId="1" applyFont="1" applyAlignment="1">
      <alignment horizontal="left" vertical="center"/>
    </xf>
    <xf numFmtId="164" fontId="10" fillId="0" borderId="0" xfId="1" applyNumberFormat="1" applyFont="1" applyAlignment="1">
      <alignment horizontal="right" vertical="center"/>
    </xf>
    <xf numFmtId="164" fontId="14" fillId="0" borderId="0" xfId="0" applyNumberFormat="1" applyFont="1" applyAlignment="1">
      <alignment horizontal="left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15" fillId="0" borderId="4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4" xfId="1" applyFont="1" applyBorder="1" applyAlignment="1">
      <alignment horizontal="left" vertical="center" wrapText="1"/>
    </xf>
    <xf numFmtId="0" fontId="9" fillId="0" borderId="4" xfId="1" applyFont="1" applyBorder="1" applyAlignment="1">
      <alignment vertical="center" wrapText="1"/>
    </xf>
    <xf numFmtId="0" fontId="20" fillId="0" borderId="4" xfId="1" applyFont="1" applyBorder="1" applyAlignment="1">
      <alignment horizontal="left" vertical="center" wrapText="1"/>
    </xf>
    <xf numFmtId="4" fontId="19" fillId="0" borderId="5" xfId="1" applyNumberFormat="1" applyFont="1" applyBorder="1" applyAlignment="1">
      <alignment horizontal="right" vertical="center"/>
    </xf>
    <xf numFmtId="4" fontId="9" fillId="0" borderId="4" xfId="1" applyNumberFormat="1" applyFont="1" applyBorder="1" applyAlignment="1">
      <alignment horizontal="right" vertical="center"/>
    </xf>
    <xf numFmtId="4" fontId="9" fillId="0" borderId="5" xfId="1" applyNumberFormat="1" applyFont="1" applyBorder="1" applyAlignment="1">
      <alignment horizontal="right" vertical="center"/>
    </xf>
    <xf numFmtId="4" fontId="19" fillId="0" borderId="5" xfId="1" applyNumberFormat="1" applyFont="1" applyBorder="1" applyAlignment="1">
      <alignment horizontal="right" vertical="center" wrapText="1"/>
    </xf>
    <xf numFmtId="4" fontId="9" fillId="0" borderId="2" xfId="1" applyNumberFormat="1" applyFont="1" applyBorder="1" applyAlignment="1">
      <alignment horizontal="right" vertical="center"/>
    </xf>
    <xf numFmtId="4" fontId="9" fillId="0" borderId="1" xfId="1" applyNumberFormat="1" applyFont="1" applyBorder="1" applyAlignment="1">
      <alignment horizontal="right" vertical="center"/>
    </xf>
    <xf numFmtId="0" fontId="10" fillId="0" borderId="6" xfId="1" applyFont="1" applyBorder="1" applyAlignment="1">
      <alignment horizontal="left" vertical="center"/>
    </xf>
    <xf numFmtId="0" fontId="10" fillId="0" borderId="9" xfId="1" applyFont="1" applyBorder="1" applyAlignment="1">
      <alignment horizontal="left" vertical="center"/>
    </xf>
    <xf numFmtId="4" fontId="21" fillId="0" borderId="10" xfId="1" applyNumberFormat="1" applyFont="1" applyBorder="1" applyAlignment="1">
      <alignment horizontal="right" vertical="center"/>
    </xf>
    <xf numFmtId="4" fontId="21" fillId="0" borderId="11" xfId="1" applyNumberFormat="1" applyFont="1" applyBorder="1" applyAlignment="1">
      <alignment horizontal="right" vertical="center"/>
    </xf>
    <xf numFmtId="4" fontId="21" fillId="0" borderId="5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center" wrapText="1"/>
    </xf>
    <xf numFmtId="0" fontId="10" fillId="0" borderId="6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showGridLines="0" tabSelected="1" zoomScale="90" zoomScaleNormal="90" workbookViewId="0">
      <selection sqref="A1:H20"/>
    </sheetView>
  </sheetViews>
  <sheetFormatPr defaultColWidth="9" defaultRowHeight="14.25"/>
  <cols>
    <col min="1" max="1" width="8.625" style="5" customWidth="1"/>
    <col min="2" max="2" width="45.125" style="6" customWidth="1"/>
    <col min="3" max="3" width="15.625" style="6" customWidth="1"/>
    <col min="4" max="4" width="17.75" style="6" customWidth="1"/>
    <col min="5" max="7" width="15.625" style="6" customWidth="1"/>
    <col min="8" max="8" width="20.625" style="6" customWidth="1"/>
    <col min="9" max="9" width="9" style="6"/>
    <col min="10" max="10" width="9" style="6" customWidth="1"/>
    <col min="11" max="11" width="9.125" style="6" customWidth="1"/>
    <col min="12" max="12" width="9" style="6" customWidth="1"/>
    <col min="13" max="16384" width="9" style="6"/>
  </cols>
  <sheetData>
    <row r="1" spans="1:18" ht="31.5" customHeight="1">
      <c r="B1" s="7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s="2" customFormat="1" ht="15.75" customHeight="1">
      <c r="A2" s="45" t="s">
        <v>16</v>
      </c>
      <c r="B2" s="45"/>
      <c r="C2" s="45"/>
      <c r="D2" s="45"/>
      <c r="E2" s="45"/>
      <c r="F2" s="45"/>
      <c r="G2" s="45"/>
      <c r="H2" s="45"/>
      <c r="I2" s="1"/>
    </row>
    <row r="3" spans="1:18" s="3" customFormat="1" ht="51.95" customHeight="1">
      <c r="D3" s="46" t="s">
        <v>17</v>
      </c>
      <c r="E3" s="46"/>
      <c r="F3" s="46"/>
      <c r="G3" s="46"/>
      <c r="H3" s="46"/>
      <c r="I3" s="4"/>
    </row>
    <row r="4" spans="1:18">
      <c r="J4" s="27"/>
    </row>
    <row r="5" spans="1:18" s="13" customFormat="1" ht="35.25" customHeight="1">
      <c r="A5" s="47" t="s">
        <v>11</v>
      </c>
      <c r="B5" s="47"/>
      <c r="C5" s="47"/>
      <c r="D5" s="47"/>
      <c r="E5" s="47"/>
      <c r="F5" s="47"/>
      <c r="G5" s="47"/>
      <c r="H5" s="47"/>
    </row>
    <row r="6" spans="1:18" ht="27" customHeight="1" thickBot="1"/>
    <row r="7" spans="1:18" s="7" customFormat="1" ht="31.5" customHeight="1">
      <c r="A7" s="48" t="s">
        <v>0</v>
      </c>
      <c r="B7" s="48" t="s">
        <v>1</v>
      </c>
      <c r="C7" s="50"/>
      <c r="D7" s="51"/>
      <c r="E7" s="51"/>
      <c r="F7" s="51"/>
      <c r="G7" s="52"/>
      <c r="H7" s="53" t="s">
        <v>15</v>
      </c>
    </row>
    <row r="8" spans="1:18" s="7" customFormat="1" ht="31.5" customHeight="1" thickBot="1">
      <c r="A8" s="49"/>
      <c r="B8" s="49"/>
      <c r="C8" s="8">
        <v>2024</v>
      </c>
      <c r="D8" s="8">
        <v>2025</v>
      </c>
      <c r="E8" s="8">
        <v>2026</v>
      </c>
      <c r="F8" s="8">
        <v>2027</v>
      </c>
      <c r="G8" s="8">
        <v>2028</v>
      </c>
      <c r="H8" s="54"/>
      <c r="I8" s="14"/>
      <c r="J8" s="14"/>
      <c r="K8" s="14"/>
    </row>
    <row r="9" spans="1:18" s="7" customFormat="1" ht="40.5" customHeight="1">
      <c r="A9" s="20" t="s">
        <v>4</v>
      </c>
      <c r="B9" s="9" t="s">
        <v>7</v>
      </c>
      <c r="C9" s="35">
        <f>C10+C15</f>
        <v>16887.080000000002</v>
      </c>
      <c r="D9" s="35">
        <f>D10+D15</f>
        <v>19420.129999999997</v>
      </c>
      <c r="E9" s="35">
        <f>E10+E15</f>
        <v>22333.149999999998</v>
      </c>
      <c r="F9" s="35">
        <f t="shared" ref="F9" si="0">F10+F15</f>
        <v>33313.74</v>
      </c>
      <c r="G9" s="35">
        <f>G10+G15</f>
        <v>44755.380000000005</v>
      </c>
      <c r="H9" s="36">
        <f>C9+D9+E9+F9+G9</f>
        <v>136709.48000000001</v>
      </c>
      <c r="I9" s="14"/>
      <c r="J9" s="26"/>
      <c r="K9" s="26"/>
      <c r="L9" s="26"/>
      <c r="M9" s="26"/>
      <c r="N9" s="26"/>
      <c r="O9" s="26"/>
      <c r="P9" s="26"/>
    </row>
    <row r="10" spans="1:18" s="10" customFormat="1" ht="31.5" customHeight="1">
      <c r="A10" s="24" t="s">
        <v>5</v>
      </c>
      <c r="B10" s="30" t="s">
        <v>8</v>
      </c>
      <c r="C10" s="33">
        <f t="shared" ref="C10:G10" si="1">C14+C13+C12+C11</f>
        <v>16839.72</v>
      </c>
      <c r="D10" s="33">
        <f t="shared" si="1"/>
        <v>19360.469999999998</v>
      </c>
      <c r="E10" s="33">
        <f>E14+E13+E12+E11</f>
        <v>22273.489999999998</v>
      </c>
      <c r="F10" s="33">
        <f t="shared" si="1"/>
        <v>33241.17</v>
      </c>
      <c r="G10" s="33">
        <f t="shared" si="1"/>
        <v>44682.19</v>
      </c>
      <c r="H10" s="32">
        <f t="shared" ref="H10:H15" si="2">SUM(C10:G10)</f>
        <v>136397.04</v>
      </c>
      <c r="I10" s="14"/>
      <c r="J10" s="14"/>
      <c r="K10" s="14"/>
    </row>
    <row r="11" spans="1:18" s="14" customFormat="1" ht="31.5" customHeight="1">
      <c r="A11" s="22">
        <v>1</v>
      </c>
      <c r="B11" s="28" t="s">
        <v>14</v>
      </c>
      <c r="C11" s="31">
        <v>15919.35</v>
      </c>
      <c r="D11" s="31">
        <v>18417.849999999999</v>
      </c>
      <c r="E11" s="31">
        <v>21251.89</v>
      </c>
      <c r="F11" s="31">
        <v>31771.52</v>
      </c>
      <c r="G11" s="31">
        <v>42796.03</v>
      </c>
      <c r="H11" s="32">
        <f t="shared" si="2"/>
        <v>130156.64</v>
      </c>
      <c r="J11" s="26"/>
      <c r="K11" s="26"/>
      <c r="L11" s="26"/>
      <c r="M11" s="26"/>
      <c r="N11" s="26"/>
      <c r="O11" s="26"/>
      <c r="P11" s="26"/>
    </row>
    <row r="12" spans="1:18" s="14" customFormat="1" ht="31.5" customHeight="1">
      <c r="A12" s="22">
        <v>2</v>
      </c>
      <c r="B12" s="28" t="s">
        <v>2</v>
      </c>
      <c r="C12" s="31">
        <v>10.039999999999999</v>
      </c>
      <c r="D12" s="31">
        <v>14.46</v>
      </c>
      <c r="E12" s="31">
        <v>17.79</v>
      </c>
      <c r="F12" s="31">
        <v>17.71</v>
      </c>
      <c r="G12" s="31">
        <v>17.71</v>
      </c>
      <c r="H12" s="32">
        <f>SUM(C12:G12)</f>
        <v>77.710000000000008</v>
      </c>
    </row>
    <row r="13" spans="1:18" s="15" customFormat="1" ht="30.75" customHeight="1">
      <c r="A13" s="21">
        <v>3</v>
      </c>
      <c r="B13" s="25" t="s">
        <v>9</v>
      </c>
      <c r="C13" s="31">
        <v>477.86</v>
      </c>
      <c r="D13" s="31">
        <v>495.69</v>
      </c>
      <c r="E13" s="31">
        <v>571.34</v>
      </c>
      <c r="F13" s="31">
        <v>1019.47</v>
      </c>
      <c r="G13" s="31">
        <v>1435.98</v>
      </c>
      <c r="H13" s="32">
        <f>SUM(C13:G13)</f>
        <v>4000.3399999999997</v>
      </c>
      <c r="I13" s="14"/>
      <c r="J13" s="14"/>
      <c r="K13" s="14"/>
    </row>
    <row r="14" spans="1:18" s="10" customFormat="1" ht="31.5" customHeight="1">
      <c r="A14" s="22">
        <v>4</v>
      </c>
      <c r="B14" s="25" t="s">
        <v>3</v>
      </c>
      <c r="C14" s="34">
        <v>432.47</v>
      </c>
      <c r="D14" s="34">
        <v>432.47</v>
      </c>
      <c r="E14" s="34">
        <v>432.47</v>
      </c>
      <c r="F14" s="34">
        <v>432.47</v>
      </c>
      <c r="G14" s="34">
        <v>432.47</v>
      </c>
      <c r="H14" s="32">
        <f>SUM(C14:G14)</f>
        <v>2162.3500000000004</v>
      </c>
      <c r="I14" s="14"/>
      <c r="J14" s="26"/>
      <c r="K14" s="26"/>
      <c r="L14" s="26"/>
      <c r="M14" s="26"/>
      <c r="N14" s="26"/>
      <c r="O14" s="26"/>
      <c r="P14" s="26"/>
    </row>
    <row r="15" spans="1:18" s="7" customFormat="1" ht="37.5" customHeight="1" thickBot="1">
      <c r="A15" s="23" t="s">
        <v>6</v>
      </c>
      <c r="B15" s="29" t="s">
        <v>10</v>
      </c>
      <c r="C15" s="33">
        <v>47.36</v>
      </c>
      <c r="D15" s="33">
        <v>59.66</v>
      </c>
      <c r="E15" s="33">
        <v>59.66</v>
      </c>
      <c r="F15" s="33">
        <v>72.569999999999993</v>
      </c>
      <c r="G15" s="33">
        <v>73.19</v>
      </c>
      <c r="H15" s="32">
        <f t="shared" si="2"/>
        <v>312.44</v>
      </c>
      <c r="I15" s="14"/>
      <c r="J15" s="14"/>
      <c r="K15" s="14"/>
    </row>
    <row r="16" spans="1:18" s="11" customFormat="1" ht="31.5" customHeight="1" thickBot="1">
      <c r="A16" s="43" t="s">
        <v>12</v>
      </c>
      <c r="B16" s="44"/>
      <c r="C16" s="39">
        <f>SUM(C9)</f>
        <v>16887.080000000002</v>
      </c>
      <c r="D16" s="39">
        <f>SUM(D9)</f>
        <v>19420.129999999997</v>
      </c>
      <c r="E16" s="39">
        <f>SUM(E9)</f>
        <v>22333.149999999998</v>
      </c>
      <c r="F16" s="39">
        <f>SUM(F9)</f>
        <v>33313.74</v>
      </c>
      <c r="G16" s="39">
        <f>SUM(G9)</f>
        <v>44755.380000000005</v>
      </c>
      <c r="H16" s="40">
        <f>SUM(C16:G16)</f>
        <v>136709.48000000001</v>
      </c>
      <c r="I16" s="14"/>
      <c r="J16" s="26"/>
      <c r="K16" s="26"/>
      <c r="L16" s="26"/>
      <c r="M16" s="26"/>
      <c r="N16" s="26"/>
      <c r="O16" s="26"/>
      <c r="P16" s="26"/>
    </row>
    <row r="17" spans="1:11" s="11" customFormat="1" ht="31.5" customHeight="1" thickBot="1">
      <c r="A17" s="37" t="s">
        <v>13</v>
      </c>
      <c r="B17" s="38"/>
      <c r="C17" s="41">
        <f t="shared" ref="C17:H17" si="3">C16</f>
        <v>16887.080000000002</v>
      </c>
      <c r="D17" s="41">
        <f t="shared" si="3"/>
        <v>19420.129999999997</v>
      </c>
      <c r="E17" s="41">
        <f t="shared" si="3"/>
        <v>22333.149999999998</v>
      </c>
      <c r="F17" s="41">
        <f t="shared" si="3"/>
        <v>33313.74</v>
      </c>
      <c r="G17" s="41">
        <f t="shared" si="3"/>
        <v>44755.380000000005</v>
      </c>
      <c r="H17" s="41">
        <f t="shared" si="3"/>
        <v>136709.48000000001</v>
      </c>
      <c r="I17" s="7"/>
      <c r="J17" s="19"/>
      <c r="K17" s="19"/>
    </row>
    <row r="18" spans="1:11" s="11" customFormat="1" ht="31.5" customHeight="1">
      <c r="A18" s="17"/>
      <c r="B18" s="17"/>
      <c r="C18" s="18"/>
      <c r="D18" s="18"/>
      <c r="E18" s="18"/>
      <c r="F18" s="18"/>
      <c r="G18" s="18"/>
      <c r="H18" s="18"/>
      <c r="I18" s="7"/>
      <c r="J18" s="19"/>
      <c r="K18" s="19"/>
    </row>
    <row r="19" spans="1:11">
      <c r="A19" s="42" t="s">
        <v>18</v>
      </c>
      <c r="B19" s="42"/>
      <c r="C19" s="42"/>
      <c r="D19" s="42"/>
      <c r="E19" s="42"/>
      <c r="F19" s="42"/>
      <c r="G19" s="42"/>
      <c r="H19" s="42"/>
    </row>
    <row r="20" spans="1:11">
      <c r="A20" s="42"/>
      <c r="B20" s="42"/>
      <c r="C20" s="42"/>
      <c r="D20" s="42"/>
      <c r="E20" s="42"/>
      <c r="F20" s="42"/>
      <c r="G20" s="42"/>
      <c r="H20" s="42"/>
    </row>
    <row r="21" spans="1:11">
      <c r="C21" s="12"/>
      <c r="D21" s="12"/>
      <c r="E21" s="12"/>
      <c r="F21" s="12"/>
      <c r="G21" s="12"/>
      <c r="H21" s="12"/>
    </row>
    <row r="22" spans="1:11">
      <c r="C22" s="12"/>
      <c r="D22" s="12"/>
      <c r="E22" s="12"/>
      <c r="F22" s="12"/>
      <c r="G22" s="12"/>
    </row>
  </sheetData>
  <customSheetViews>
    <customSheetView guid="{DCFE54AC-EB42-4450-AA4C-9ADBACE03311}" scale="80" showGridLines="0" fitToPage="1">
      <selection activeCell="E3" sqref="E3:I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"/>
    </customSheetView>
    <customSheetView guid="{8D0A117C-84E2-4E1A-A959-D608D3A3EE7F}" scale="80" showGridLines="0" fitToPage="1" topLeftCell="A7">
      <selection activeCell="B13" sqref="B1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2"/>
    </customSheetView>
    <customSheetView guid="{D3E9E5D4-44A1-4377-962C-E347120E39F9}" scale="80" showGridLines="0" fitToPage="1">
      <selection activeCell="J6" sqref="J6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3"/>
    </customSheetView>
    <customSheetView guid="{B8044600-EFEF-4BDE-B6A7-B4EECB1931A1}" scale="80" showPageBreaks="1" showGridLines="0" fitToPage="1" printArea="1">
      <selection activeCell="Q19" sqref="Q1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4"/>
    </customSheetView>
    <customSheetView guid="{C5052A70-7B7D-4759-BB10-43B463C13F82}" scale="80" showPageBreaks="1" showGridLines="0" fitToPage="1" printArea="1" topLeftCell="A4">
      <selection activeCell="O11" sqref="O11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6" orientation="landscape" r:id="rId5"/>
    </customSheetView>
    <customSheetView guid="{CB58D065-A503-4F02-AC05-04A4FE3FDF82}" scale="80" showPageBreaks="1" showGridLines="0" fitToPage="1" printArea="1" topLeftCell="A16">
      <selection activeCell="B1" sqref="B1:C1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8" orientation="landscape" r:id="rId6"/>
    </customSheetView>
    <customSheetView guid="{B28C9AE1-A301-4306-B61A-A190CEA3BF7E}" scale="80" showGridLines="0" fitToPage="1">
      <selection activeCell="B9" sqref="B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0" orientation="landscape" r:id="rId7"/>
    </customSheetView>
    <customSheetView guid="{898D7529-B182-419D-8387-07E9DBE4AEFC}" scale="80" showGridLines="0" fitToPage="1">
      <selection activeCell="B10" sqref="B1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8" orientation="landscape" r:id="rId8"/>
    </customSheetView>
    <customSheetView guid="{086B0705-17E4-4DD4-9B17-908CB570503C}" scale="80" showPageBreaks="1" showGridLines="0" fitToPage="1" printArea="1" topLeftCell="A17">
      <selection activeCell="C34" sqref="C3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7" orientation="landscape" r:id="rId9"/>
    </customSheetView>
    <customSheetView guid="{45CABD82-88D0-4CBA-ADEC-30CE5645A42F}" scale="60" showPageBreaks="1" showGridLines="0" fitToPage="1" printArea="1" topLeftCell="A4">
      <selection activeCell="D33" sqref="D3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5" orientation="landscape" r:id="rId10"/>
    </customSheetView>
    <customSheetView guid="{411ADA25-F435-4A36-8414-F4D6A0ABF9D7}" scale="80" showGridLines="0" fitToPage="1" topLeftCell="A7">
      <selection activeCell="A20" sqref="A20:H2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7" orientation="landscape" r:id="rId11"/>
    </customSheetView>
    <customSheetView guid="{6BF14C59-3854-4367-B2BD-6DDA69F67ECE}" scale="80" showGridLines="0" fitToPage="1" printArea="1">
      <selection activeCell="N12" sqref="N12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6" orientation="landscape" r:id="rId12"/>
    </customSheetView>
    <customSheetView guid="{F5084999-653B-4DCA-9390-805B1455ECE1}" scale="80" showPageBreaks="1" showGridLines="0" fitToPage="1" printArea="1">
      <selection activeCell="L8" sqref="L8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23" orientation="landscape" r:id="rId13"/>
    </customSheetView>
    <customSheetView guid="{71D82A13-C3FF-44AF-AED8-974484C91D74}" scale="80" showGridLines="0" fitToPage="1">
      <selection activeCell="D22" sqref="D22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4"/>
    </customSheetView>
    <customSheetView guid="{DB562F14-4773-4974-9082-7B498B43A768}" scale="80" showGridLines="0" fitToPage="1">
      <selection activeCell="O5" sqref="O5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5"/>
    </customSheetView>
    <customSheetView guid="{7D591176-CCC2-4F14-8723-F5147F7657C0}" scale="80" showGridLines="0" fitToPage="1" topLeftCell="A7">
      <selection activeCell="K13" sqref="K1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6"/>
    </customSheetView>
    <customSheetView guid="{EE5B190B-16C1-45FE-80DF-DFDF68494CC4}" scale="60" showPageBreaks="1" showGridLines="0" fitToPage="1" printArea="1" topLeftCell="A4">
      <selection activeCell="G20" sqref="G2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9" orientation="landscape" r:id="rId17"/>
    </customSheetView>
    <customSheetView guid="{0C1AE1FA-ED80-4B16-9B3F-224A8EEF051E}" scale="90" showGridLines="0" fitToPage="1" printArea="1" topLeftCell="A5">
      <selection activeCell="G12" sqref="G12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9" orientation="landscape" r:id="rId18"/>
    </customSheetView>
  </customSheetViews>
  <mergeCells count="9">
    <mergeCell ref="A19:H20"/>
    <mergeCell ref="A16:B16"/>
    <mergeCell ref="A2:H2"/>
    <mergeCell ref="D3:H3"/>
    <mergeCell ref="A5:H5"/>
    <mergeCell ref="A7:A8"/>
    <mergeCell ref="B7:B8"/>
    <mergeCell ref="C7:G7"/>
    <mergeCell ref="H7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8" sqref="A8:I21"/>
    </sheetView>
  </sheetViews>
  <sheetFormatPr defaultRowHeight="14.25"/>
  <sheetData/>
  <customSheetViews>
    <customSheetView guid="{DCFE54AC-EB42-4450-AA4C-9ADBACE03311}">
      <selection activeCell="A8" sqref="A8:I21"/>
      <pageMargins left="0.7" right="0.7" top="0.75" bottom="0.75" header="0.3" footer="0.3"/>
    </customSheetView>
    <customSheetView guid="{8D0A117C-84E2-4E1A-A959-D608D3A3EE7F}">
      <selection activeCell="A8" sqref="A8:I21"/>
      <pageMargins left="0.7" right="0.7" top="0.75" bottom="0.75" header="0.3" footer="0.3"/>
    </customSheetView>
    <customSheetView guid="{D3E9E5D4-44A1-4377-962C-E347120E39F9}">
      <selection activeCell="A8" sqref="A8:I21"/>
      <pageMargins left="0.7" right="0.7" top="0.75" bottom="0.75" header="0.3" footer="0.3"/>
    </customSheetView>
    <customSheetView guid="{DB562F14-4773-4974-9082-7B498B43A768}">
      <selection activeCell="A8" sqref="A8:I21"/>
      <pageMargins left="0.7" right="0.7" top="0.75" bottom="0.75" header="0.3" footer="0.3"/>
    </customSheetView>
    <customSheetView guid="{7D591176-CCC2-4F14-8723-F5147F7657C0}">
      <selection activeCell="A8" sqref="A8:I21"/>
      <pageMargins left="0.7" right="0.7" top="0.75" bottom="0.75" header="0.3" footer="0.3"/>
    </customSheetView>
    <customSheetView guid="{EE5B190B-16C1-45FE-80DF-DFDF68494CC4}">
      <selection activeCell="A8" sqref="A8:I21"/>
      <pageMargins left="0.7" right="0.7" top="0.75" bottom="0.75" header="0.3" footer="0.3"/>
    </customSheetView>
    <customSheetView guid="{0C1AE1FA-ED80-4B16-9B3F-224A8EEF051E}">
      <selection activeCell="A8" sqref="A8:I21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90c09d-5b64-4959-95f9-23650bcbd207">4M5JP5TFURRC-623-7</_dlc_DocId>
    <_dlc_DocIdUrl xmlns="5790c09d-5b64-4959-95f9-23650bcbd207">
      <Url>http://e-plk.plk-sa.pl/IKF/_layouts/15/DocIdRedir.aspx?ID=4M5JP5TFURRC-623-7</Url>
      <Description>4M5JP5TFURRC-623-7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737FAB4BEF1044A5F7B6A3CB916EAC" ma:contentTypeVersion="0" ma:contentTypeDescription="Utwórz nowy dokument." ma:contentTypeScope="" ma:versionID="8807d0b104f3522ec81ce20e2a1850dd">
  <xsd:schema xmlns:xsd="http://www.w3.org/2001/XMLSchema" xmlns:xs="http://www.w3.org/2001/XMLSchema" xmlns:p="http://schemas.microsoft.com/office/2006/metadata/properties" xmlns:ns2="5790c09d-5b64-4959-95f9-23650bcbd207" targetNamespace="http://schemas.microsoft.com/office/2006/metadata/properties" ma:root="true" ma:fieldsID="967d39d7167160a3f34c95adddba83fb" ns2:_="">
    <xsd:import namespace="5790c09d-5b64-4959-95f9-23650bcbd2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0c09d-5b64-4959-95f9-23650bcbd20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entyfikator trwały" ma:description="Zachowaj identyfikator podczas dodawania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BFE913-AB67-4053-A7F4-9B2044FD72C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F6478EA-F613-43EF-B029-FAF261C5BE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8BA2A8-E165-4B2F-9554-D0AD2D11EFC0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5790c09d-5b64-4959-95f9-23650bcbd207"/>
  </ds:schemaRefs>
</ds:datastoreItem>
</file>

<file path=customXml/itemProps4.xml><?xml version="1.0" encoding="utf-8"?>
<ds:datastoreItem xmlns:ds="http://schemas.openxmlformats.org/officeDocument/2006/customXml" ds:itemID="{4A3EE721-025F-450B-9FD8-01E275917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90c09d-5b64-4959-95f9-23650bcbd2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załącznik nr 6 - Plan Kosztów</vt:lpstr>
      <vt:lpstr>Arkusz1</vt:lpstr>
      <vt:lpstr>'załącznik nr 6 - Plan Kosztów'!Obszar_wydruku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Ogar Wioletta</cp:lastModifiedBy>
  <cp:lastPrinted>2023-10-24T08:16:45Z</cp:lastPrinted>
  <dcterms:created xsi:type="dcterms:W3CDTF">2016-10-11T07:20:41Z</dcterms:created>
  <dcterms:modified xsi:type="dcterms:W3CDTF">2023-10-24T08:16:46Z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0x0101007F737FAB4BEF1044A5F7B6A3CB916EAC</vt:lpwstr>
  </property>
  <property fmtid="{D5CDD505-2E9C-101B-9397-08002B2CF9AE}" pid="3" name="_dlc_DocIdItemGuid">
    <vt:lpwstr>ab81056d-1e53-4a60-98df-0b450a97ecef</vt:lpwstr>
  </property>
</Properties>
</file>